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scalwerle/Library/Mobile Documents/com~apple~CloudDocs/Schulleitung Looren/Administration Looren/Budget und Finanzen/Budget 2021/"/>
    </mc:Choice>
  </mc:AlternateContent>
  <xr:revisionPtr revIDLastSave="0" documentId="13_ncr:1_{07424C1D-6AFE-3D47-B925-C29B114CD569}" xr6:coauthVersionLast="45" xr6:coauthVersionMax="45" xr10:uidLastSave="{00000000-0000-0000-0000-000000000000}"/>
  <bookViews>
    <workbookView xWindow="0" yWindow="460" windowWidth="33600" windowHeight="19500" xr2:uid="{00000000-000D-0000-FFFF-FFFF00000000}"/>
  </bookViews>
  <sheets>
    <sheet name="Tabelle1" sheetId="1" r:id="rId1"/>
    <sheet name="Tabelle2" sheetId="2" r:id="rId2"/>
  </sheets>
  <externalReferences>
    <externalReference r:id="rId3"/>
  </externalReferences>
  <definedNames>
    <definedName name="ELLO">[1]Elternrat!$F$18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E86" i="1"/>
  <c r="E99" i="1"/>
  <c r="E98" i="1"/>
  <c r="E97" i="1"/>
  <c r="F79" i="1"/>
  <c r="E12" i="2"/>
  <c r="E10" i="2"/>
  <c r="E9" i="2"/>
  <c r="E8" i="2"/>
  <c r="F35" i="1" l="1"/>
  <c r="F102" i="1" l="1"/>
  <c r="F96" i="1"/>
  <c r="E90" i="1"/>
  <c r="E89" i="1"/>
  <c r="F85" i="1"/>
  <c r="F68" i="1"/>
  <c r="F60" i="1"/>
  <c r="F47" i="1"/>
  <c r="F41" i="1"/>
  <c r="E29" i="1"/>
  <c r="E28" i="1"/>
  <c r="E27" i="1"/>
  <c r="E20" i="1"/>
  <c r="E19" i="1"/>
  <c r="E18" i="1"/>
  <c r="F13" i="1"/>
  <c r="F11" i="1"/>
  <c r="F17" i="1" l="1"/>
  <c r="F26" i="1"/>
  <c r="F88" i="1"/>
  <c r="E5" i="1" l="1"/>
  <c r="E6" i="1" s="1"/>
  <c r="F6" i="1" s="1"/>
  <c r="E7" i="1" l="1"/>
</calcChain>
</file>

<file path=xl/sharedStrings.xml><?xml version="1.0" encoding="utf-8"?>
<sst xmlns="http://schemas.openxmlformats.org/spreadsheetml/2006/main" count="127" uniqueCount="117">
  <si>
    <t>Schule</t>
  </si>
  <si>
    <t>Looren</t>
  </si>
  <si>
    <t>Budgetjahr</t>
  </si>
  <si>
    <t xml:space="preserve">Eingabetermin </t>
  </si>
  <si>
    <t>erwartete Schüler/innen für das neue Schuljahr per Januar 20</t>
  </si>
  <si>
    <t>nur 2. Sek</t>
  </si>
  <si>
    <t>Sst Total</t>
  </si>
  <si>
    <t>Budgetrichtwert 2021</t>
  </si>
  <si>
    <t>Fr.</t>
  </si>
  <si>
    <t>Eingabe 2021</t>
  </si>
  <si>
    <t>Abweichung zum Richtwert</t>
  </si>
  <si>
    <t>Ausgaben / Schüler/in</t>
  </si>
  <si>
    <t>Konto</t>
  </si>
  <si>
    <t>Text</t>
  </si>
  <si>
    <t>Anz.</t>
  </si>
  <si>
    <t>Ansatz</t>
  </si>
  <si>
    <t>Betrag</t>
  </si>
  <si>
    <t>Budget</t>
  </si>
  <si>
    <t>Bemerkungen</t>
  </si>
  <si>
    <t>2130.3199.00</t>
  </si>
  <si>
    <t>voraussichtl. Budget Elternrat</t>
    <phoneticPr fontId="0" type="noConversion"/>
  </si>
  <si>
    <t>2130.3103.00</t>
  </si>
  <si>
    <t>Fachliteratur, Zeitschriften, Lehrerbibliothek</t>
  </si>
  <si>
    <t>2130.3104.01</t>
  </si>
  <si>
    <t>Lehrmittel, Schulmaterial</t>
  </si>
  <si>
    <t>Stellwerktest 2. Jahrgang</t>
  </si>
  <si>
    <t>Lernpass 3. Jahrgang</t>
  </si>
  <si>
    <t>2130.3104.04</t>
  </si>
  <si>
    <t xml:space="preserve">Material Handfertigkeit </t>
  </si>
  <si>
    <t>Handarbeit Textil</t>
  </si>
  <si>
    <t>Handarbeit nicht Textil</t>
  </si>
  <si>
    <t>Hauswirtschaft</t>
  </si>
  <si>
    <t>2130.3111.00</t>
  </si>
  <si>
    <t>Anschaffung Apparate, Maschinen, Geräte</t>
  </si>
  <si>
    <t>z.B. Nähmaschinen</t>
  </si>
  <si>
    <t>2130.3151.00</t>
  </si>
  <si>
    <t>Unterhalt Apparate, Maschinen, Geräte</t>
  </si>
  <si>
    <t>2130.3119.00</t>
  </si>
  <si>
    <t>Anschaffungen Mobiliar</t>
  </si>
  <si>
    <t>2130.3159.00</t>
  </si>
  <si>
    <t>Unterhalt Mobiliar</t>
  </si>
  <si>
    <t>2130.3130.42</t>
  </si>
  <si>
    <t>Schulprojekte</t>
  </si>
  <si>
    <t>2130.3130.43</t>
  </si>
  <si>
    <t>Sportliche Veranstaltungen</t>
  </si>
  <si>
    <t>2130.3161.00</t>
  </si>
  <si>
    <t>Miete, Benützungskosten Kopiergeräte</t>
  </si>
  <si>
    <t>2130.3171.01</t>
  </si>
  <si>
    <t>Schulreisen, Exkursionen</t>
  </si>
  <si>
    <t>Exkursionen Sek</t>
  </si>
  <si>
    <t>+ Begl.</t>
  </si>
  <si>
    <t>Klassenkredit</t>
  </si>
  <si>
    <t>2130.3171.02</t>
  </si>
  <si>
    <t>Mehrtägige Schulverlegung</t>
  </si>
  <si>
    <t>2130.3171.03</t>
  </si>
  <si>
    <t>Skilager</t>
  </si>
  <si>
    <t>Klassenleseserien</t>
  </si>
  <si>
    <t>Mediathek</t>
  </si>
  <si>
    <t>47 im 2. Jahrgang</t>
  </si>
  <si>
    <t>47 im 2. Jahrgang; 18 im Wahlfach</t>
  </si>
  <si>
    <t>85. im 1. Jahrgang; 31 im Wahlfach 2. Sek; 12 im Wahlfach 3. Sek.</t>
  </si>
  <si>
    <t>Anschaffung Overlock Maschine</t>
  </si>
  <si>
    <t xml:space="preserve">Anschaffung 1 Bernina 530 </t>
  </si>
  <si>
    <t>Anschaffungen pauschal Schulküche</t>
  </si>
  <si>
    <t>Unterhalt und Reparaturen Handarbeit</t>
  </si>
  <si>
    <t>Ooni Pro Pizzaofen</t>
  </si>
  <si>
    <t>Ooni Gasbrenner</t>
  </si>
  <si>
    <t>Druckregler und Gasaustausch</t>
  </si>
  <si>
    <t>Neuanschaffung für Klassen- und Schulanlässe</t>
  </si>
  <si>
    <t>Anschaffung Schulküche Neubau</t>
  </si>
  <si>
    <t>siehe seperate Kalkulation</t>
  </si>
  <si>
    <t>Anschaffung Lehrerzimmer Neubau</t>
  </si>
  <si>
    <t>Diverses Wahlfach Heilpflanzen</t>
  </si>
  <si>
    <t>Themenspezifische Elternabende</t>
  </si>
  <si>
    <t>Referenten gem. Konzept</t>
  </si>
  <si>
    <t>Mobiliar und Raumausstattung</t>
  </si>
  <si>
    <t>Kosten</t>
  </si>
  <si>
    <t>Anz. Pro Zimmer</t>
  </si>
  <si>
    <t>Zimmer Total</t>
  </si>
  <si>
    <t>Gesamtkosten</t>
  </si>
  <si>
    <t>Multimediatafel</t>
  </si>
  <si>
    <t>Tisch und Stuhl Klassenzimmer</t>
  </si>
  <si>
    <t>Gruppenräume</t>
  </si>
  <si>
    <t>Kosten Total</t>
  </si>
  <si>
    <t>Anschaffung Instrumente Musik Neubau</t>
  </si>
  <si>
    <t>Anschaffungen Sportmaterial</t>
  </si>
  <si>
    <t>Unterhalt Sportmaterial</t>
  </si>
  <si>
    <t>Sporttag</t>
  </si>
  <si>
    <t>Projekt Schulgemeinschaft/Prävention</t>
  </si>
  <si>
    <t>Beiträge Moscheebesuch RKE (pauschal)</t>
  </si>
  <si>
    <t>Beiträge Budd. Zentren RKE (pauschal)</t>
  </si>
  <si>
    <t>Beiträge Synagoge RKE (pauschal)</t>
  </si>
  <si>
    <t>Referentenbeiträge RKE inkl. Wahlfach</t>
  </si>
  <si>
    <t>1 ABC</t>
  </si>
  <si>
    <t>2 ABC</t>
  </si>
  <si>
    <t>3 ABC</t>
  </si>
  <si>
    <t>Wintersportlager</t>
  </si>
  <si>
    <t>Anschaffung Holz- und Metallwerkstatt</t>
  </si>
  <si>
    <t>Anschaffungen Naturkunde</t>
  </si>
  <si>
    <t>Unterhalt Schulküche</t>
  </si>
  <si>
    <t>Unterhalt Holz- und Metallwerkstatt</t>
  </si>
  <si>
    <t>Unterhalt Naturkunde</t>
  </si>
  <si>
    <t>Lehrmittelanpassung LP21</t>
  </si>
  <si>
    <t>Kulturelle Veranstaltungen</t>
  </si>
  <si>
    <t>Looren sounds</t>
  </si>
  <si>
    <t>Stage Project</t>
  </si>
  <si>
    <t>Projektarbeiten 3. Klasse</t>
  </si>
  <si>
    <t>Schulhausfeste</t>
  </si>
  <si>
    <t>Kopierer</t>
  </si>
  <si>
    <t>*nicht im Budget 2021 berücksichtigt</t>
  </si>
  <si>
    <t>*im Budget 2021 berücksichtigt</t>
  </si>
  <si>
    <t>Anschaffungen für Generationenprojekt Looren</t>
  </si>
  <si>
    <t>Neubau Trakt Nord</t>
  </si>
  <si>
    <t xml:space="preserve">Anschaffung Schulküche </t>
  </si>
  <si>
    <t xml:space="preserve">Anschaffung Lehrerzimmer </t>
  </si>
  <si>
    <t xml:space="preserve">Anschaffung Instrumente Musik </t>
  </si>
  <si>
    <t>Trakt Ost und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</si>
</sst>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CHF&quot;_-;\-* #,##0.00\ &quot;CHF&quot;_-;_-* &quot;-&quot;??\ &quot;CHF&quot;_-;_-@_-"/>
    <numFmt numFmtId="164" formatCode="_ * #,##0.00_ ;_ * \-#,##0.00_ ;_ * &quot;-&quot;??_ ;_ @_ "/>
    <numFmt numFmtId="165" formatCode="0.000000"/>
    <numFmt numFmtId="166" formatCode="_ [$CHF-807]\ * #,##0.00_ ;_ [$CHF-807]\ * \-#,##0.00_ ;_ [$CHF-807]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6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4" fontId="2" fillId="2" borderId="0" xfId="0" applyNumberFormat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 wrapText="1"/>
    </xf>
    <xf numFmtId="164" fontId="5" fillId="0" borderId="0" xfId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5" fillId="0" borderId="1" xfId="1" applyFont="1" applyFill="1" applyBorder="1" applyAlignment="1">
      <alignment horizontal="left" vertical="center"/>
    </xf>
    <xf numFmtId="10" fontId="5" fillId="0" borderId="0" xfId="2" applyNumberFormat="1" applyFont="1" applyFill="1" applyAlignment="1">
      <alignment horizontal="center" vertical="center"/>
    </xf>
    <xf numFmtId="164" fontId="5" fillId="0" borderId="0" xfId="1" applyFont="1" applyFill="1" applyBorder="1" applyAlignment="1">
      <alignment horizontal="left" vertical="center"/>
    </xf>
    <xf numFmtId="10" fontId="5" fillId="0" borderId="0" xfId="2" applyNumberFormat="1" applyFont="1" applyFill="1" applyAlignment="1">
      <alignment horizontal="right" vertical="center"/>
    </xf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/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165" fontId="6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vertical="top"/>
    </xf>
    <xf numFmtId="4" fontId="6" fillId="0" borderId="2" xfId="0" applyNumberFormat="1" applyFont="1" applyBorder="1" applyAlignment="1">
      <alignment vertical="top"/>
    </xf>
    <xf numFmtId="0" fontId="6" fillId="0" borderId="2" xfId="0" applyFont="1" applyFill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5" fillId="0" borderId="0" xfId="0" applyFont="1" applyAlignment="1">
      <alignment vertical="top"/>
    </xf>
    <xf numFmtId="165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164" fontId="6" fillId="5" borderId="2" xfId="1" applyFont="1" applyFill="1" applyBorder="1" applyAlignment="1">
      <alignment vertical="top"/>
    </xf>
    <xf numFmtId="165" fontId="6" fillId="0" borderId="2" xfId="0" applyNumberFormat="1" applyFont="1" applyBorder="1" applyAlignment="1">
      <alignment horizontal="left" vertical="top"/>
    </xf>
    <xf numFmtId="165" fontId="4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4" fontId="6" fillId="0" borderId="2" xfId="0" applyNumberFormat="1" applyFont="1" applyFill="1" applyBorder="1" applyAlignment="1">
      <alignment vertical="top"/>
    </xf>
    <xf numFmtId="165" fontId="5" fillId="0" borderId="2" xfId="0" applyNumberFormat="1" applyFont="1" applyBorder="1" applyAlignment="1">
      <alignment horizontal="left" vertical="top"/>
    </xf>
    <xf numFmtId="0" fontId="5" fillId="0" borderId="2" xfId="0" applyFont="1" applyFill="1" applyBorder="1" applyAlignment="1">
      <alignment vertical="top"/>
    </xf>
    <xf numFmtId="0" fontId="5" fillId="5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4" fontId="5" fillId="0" borderId="2" xfId="0" applyNumberFormat="1" applyFont="1" applyFill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2" xfId="0" applyFont="1" applyFill="1" applyBorder="1" applyAlignment="1">
      <alignment vertical="top"/>
    </xf>
    <xf numFmtId="4" fontId="6" fillId="6" borderId="2" xfId="0" applyNumberFormat="1" applyFont="1" applyFill="1" applyBorder="1" applyAlignment="1">
      <alignment vertical="top"/>
    </xf>
    <xf numFmtId="0" fontId="7" fillId="6" borderId="2" xfId="0" applyFont="1" applyFill="1" applyBorder="1" applyAlignment="1">
      <alignment vertical="top"/>
    </xf>
    <xf numFmtId="0" fontId="6" fillId="6" borderId="2" xfId="0" applyFont="1" applyFill="1" applyBorder="1" applyAlignment="1">
      <alignment vertical="top"/>
    </xf>
    <xf numFmtId="0" fontId="5" fillId="7" borderId="2" xfId="0" applyFont="1" applyFill="1" applyBorder="1" applyAlignment="1">
      <alignment vertical="top"/>
    </xf>
    <xf numFmtId="0" fontId="7" fillId="0" borderId="2" xfId="3" applyFont="1" applyFill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11" fillId="0" borderId="2" xfId="0" applyFont="1" applyBorder="1" applyAlignment="1">
      <alignment vertical="top" wrapText="1"/>
    </xf>
    <xf numFmtId="0" fontId="6" fillId="0" borderId="2" xfId="3" applyFont="1" applyBorder="1" applyAlignment="1">
      <alignment horizontal="left" vertical="top"/>
    </xf>
    <xf numFmtId="0" fontId="13" fillId="0" borderId="0" xfId="0" applyFont="1"/>
    <xf numFmtId="0" fontId="12" fillId="8" borderId="2" xfId="0" applyFont="1" applyFill="1" applyBorder="1"/>
    <xf numFmtId="0" fontId="12" fillId="0" borderId="2" xfId="0" applyFont="1" applyBorder="1"/>
    <xf numFmtId="0" fontId="13" fillId="0" borderId="2" xfId="0" applyFont="1" applyBorder="1"/>
    <xf numFmtId="166" fontId="13" fillId="0" borderId="2" xfId="0" applyNumberFormat="1" applyFont="1" applyBorder="1"/>
    <xf numFmtId="166" fontId="12" fillId="0" borderId="2" xfId="0" applyNumberFormat="1" applyFont="1" applyBorder="1"/>
    <xf numFmtId="0" fontId="11" fillId="0" borderId="0" xfId="0" applyFont="1"/>
    <xf numFmtId="44" fontId="6" fillId="0" borderId="2" xfId="4" applyFont="1" applyFill="1" applyBorder="1" applyAlignment="1">
      <alignment vertical="top"/>
    </xf>
    <xf numFmtId="0" fontId="14" fillId="0" borderId="0" xfId="0" applyFont="1"/>
    <xf numFmtId="4" fontId="6" fillId="9" borderId="2" xfId="0" applyNumberFormat="1" applyFont="1" applyFill="1" applyBorder="1" applyAlignment="1">
      <alignment vertical="top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5">
    <cellStyle name="Excel Built-in Normal" xfId="3" xr:uid="{00000000-0005-0000-0000-000000000000}"/>
    <cellStyle name="Komma" xfId="1" builtinId="3"/>
    <cellStyle name="Prozent" xfId="2" builtinId="5"/>
    <cellStyle name="Standard" xfId="0" builtinId="0"/>
    <cellStyle name="Währung" xfId="4" builtinId="4"/>
  </cellStyles>
  <dxfs count="2">
    <dxf>
      <font>
        <b/>
        <i val="0"/>
        <color rgb="FFFF0000"/>
      </font>
      <fill>
        <patternFill patternType="none">
          <bgColor indexed="6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:/105_Bildung/Schulsekretariat/04.%20Finanzielles,%20Versicherungen/04.04%20Finanzverwaltung/04.04.3%20Finanzplanung,%20Voranschl&#228;ge,%20Steuerfuss/2021/GESAMTBUDGET%20SCHUL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r"/>
      <sheetName val="Aesch"/>
      <sheetName val="Ebmatingen"/>
      <sheetName val="Binz"/>
      <sheetName val="Looren"/>
      <sheetName val="Elternrat"/>
      <sheetName val="2200 SoSchu"/>
      <sheetName val="Geschäftsleiter"/>
      <sheetName val="2191 Verwaltung"/>
      <sheetName val="2180 Tagesstrukturen"/>
      <sheetName val="Diverse"/>
      <sheetName val="2140 Musikschule"/>
      <sheetName val="Freizeitkurse Maur"/>
      <sheetName val="Korrekturen vom "/>
    </sheetNames>
    <sheetDataSet>
      <sheetData sheetId="0"/>
      <sheetData sheetId="1"/>
      <sheetData sheetId="2"/>
      <sheetData sheetId="3"/>
      <sheetData sheetId="4"/>
      <sheetData sheetId="5">
        <row r="18">
          <cell r="F18">
            <v>2844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6"/>
  <sheetViews>
    <sheetView tabSelected="1" topLeftCell="A33" zoomScale="165" zoomScaleNormal="165" workbookViewId="0">
      <selection activeCell="F100" sqref="F100"/>
    </sheetView>
  </sheetViews>
  <sheetFormatPr baseColWidth="10" defaultColWidth="10.5" defaultRowHeight="13" x14ac:dyDescent="0.15"/>
  <cols>
    <col min="1" max="1" width="13.1640625" style="24" customWidth="1"/>
    <col min="2" max="2" width="38" style="24" customWidth="1"/>
    <col min="3" max="3" width="5.83203125" style="24" customWidth="1"/>
    <col min="4" max="4" width="9.5" style="24" customWidth="1"/>
    <col min="5" max="6" width="12.33203125" style="24" customWidth="1"/>
    <col min="7" max="7" width="8.33203125" style="24" customWidth="1"/>
    <col min="8" max="8" width="33.1640625" style="59" customWidth="1"/>
    <col min="9" max="16384" width="10.5" style="24"/>
  </cols>
  <sheetData>
    <row r="1" spans="1:8" s="4" customFormat="1" ht="16" x14ac:dyDescent="0.2">
      <c r="A1" s="1" t="s">
        <v>0</v>
      </c>
      <c r="B1" s="1" t="s">
        <v>1</v>
      </c>
      <c r="C1" s="1"/>
      <c r="D1" s="2" t="s">
        <v>2</v>
      </c>
      <c r="E1" s="1">
        <v>2021</v>
      </c>
      <c r="F1" s="1"/>
      <c r="G1" s="2" t="s">
        <v>3</v>
      </c>
      <c r="H1" s="3">
        <v>43952</v>
      </c>
    </row>
    <row r="2" spans="1:8" s="8" customFormat="1" ht="5.25" customHeight="1" x14ac:dyDescent="0.15">
      <c r="A2" s="5"/>
      <c r="B2" s="5"/>
      <c r="C2" s="5"/>
      <c r="D2" s="6"/>
      <c r="E2" s="5"/>
      <c r="F2" s="5"/>
      <c r="G2" s="6"/>
      <c r="H2" s="7"/>
    </row>
    <row r="3" spans="1:8" s="8" customFormat="1" x14ac:dyDescent="0.15">
      <c r="A3" s="9" t="s">
        <v>4</v>
      </c>
      <c r="B3" s="10"/>
      <c r="C3" s="11"/>
      <c r="D3" s="12"/>
      <c r="E3" s="11" t="s">
        <v>5</v>
      </c>
      <c r="F3" s="13">
        <v>47</v>
      </c>
      <c r="G3" s="11" t="s">
        <v>6</v>
      </c>
      <c r="H3" s="14">
        <v>172</v>
      </c>
    </row>
    <row r="4" spans="1:8" s="8" customFormat="1" x14ac:dyDescent="0.15">
      <c r="A4" s="9" t="s">
        <v>7</v>
      </c>
      <c r="B4" s="9"/>
      <c r="D4" s="11" t="s">
        <v>8</v>
      </c>
      <c r="E4" s="15">
        <v>254400</v>
      </c>
      <c r="F4" s="9"/>
      <c r="H4" s="16"/>
    </row>
    <row r="5" spans="1:8" s="8" customFormat="1" x14ac:dyDescent="0.15">
      <c r="A5" s="9" t="s">
        <v>9</v>
      </c>
      <c r="B5" s="9"/>
      <c r="D5" s="11" t="s">
        <v>8</v>
      </c>
      <c r="E5" s="15">
        <f>SUM(F11:F103)</f>
        <v>271515</v>
      </c>
      <c r="F5" s="9"/>
      <c r="H5" s="16"/>
    </row>
    <row r="6" spans="1:8" s="8" customFormat="1" x14ac:dyDescent="0.15">
      <c r="A6" s="9" t="s">
        <v>10</v>
      </c>
      <c r="B6" s="9"/>
      <c r="D6" s="11" t="s">
        <v>8</v>
      </c>
      <c r="E6" s="17">
        <f>E5-E4</f>
        <v>17115</v>
      </c>
      <c r="F6" s="18">
        <f>100/E4*E6/100</f>
        <v>6.7275943396226418E-2</v>
      </c>
      <c r="H6" s="16"/>
    </row>
    <row r="7" spans="1:8" s="8" customFormat="1" x14ac:dyDescent="0.15">
      <c r="A7" s="9" t="s">
        <v>11</v>
      </c>
      <c r="B7" s="9"/>
      <c r="E7" s="19">
        <f>E5/H3</f>
        <v>1578.5755813953488</v>
      </c>
      <c r="F7" s="20"/>
      <c r="H7" s="16"/>
    </row>
    <row r="8" spans="1:8" x14ac:dyDescent="0.15">
      <c r="A8" s="21"/>
      <c r="B8" s="21"/>
      <c r="C8" s="21"/>
      <c r="D8" s="22"/>
      <c r="E8" s="21"/>
      <c r="F8" s="21"/>
      <c r="G8" s="21"/>
      <c r="H8" s="23"/>
    </row>
    <row r="9" spans="1:8" ht="14" x14ac:dyDescent="0.15">
      <c r="A9" s="25" t="s">
        <v>12</v>
      </c>
      <c r="B9" s="25" t="s">
        <v>13</v>
      </c>
      <c r="C9" s="25" t="s">
        <v>14</v>
      </c>
      <c r="D9" s="26" t="s">
        <v>15</v>
      </c>
      <c r="E9" s="25" t="s">
        <v>16</v>
      </c>
      <c r="F9" s="25" t="s">
        <v>17</v>
      </c>
      <c r="G9" s="25"/>
      <c r="H9" s="27" t="s">
        <v>18</v>
      </c>
    </row>
    <row r="10" spans="1:8" s="33" customFormat="1" x14ac:dyDescent="0.2">
      <c r="A10" s="28"/>
      <c r="B10" s="29"/>
      <c r="C10" s="29"/>
      <c r="D10" s="30"/>
      <c r="E10" s="29"/>
      <c r="F10" s="31"/>
      <c r="G10" s="29"/>
      <c r="H10" s="32"/>
    </row>
    <row r="11" spans="1:8" s="33" customFormat="1" x14ac:dyDescent="0.2">
      <c r="A11" s="34" t="s">
        <v>19</v>
      </c>
      <c r="B11" s="35" t="s">
        <v>20</v>
      </c>
      <c r="C11" s="29"/>
      <c r="D11" s="30"/>
      <c r="E11" s="29"/>
      <c r="F11" s="36">
        <f>ELLO</f>
        <v>2844</v>
      </c>
      <c r="G11" s="29"/>
      <c r="H11" s="32"/>
    </row>
    <row r="12" spans="1:8" s="33" customFormat="1" x14ac:dyDescent="0.2">
      <c r="A12" s="37"/>
      <c r="B12" s="29"/>
      <c r="C12" s="29"/>
      <c r="D12" s="30"/>
      <c r="E12" s="29"/>
      <c r="F12" s="36"/>
      <c r="G12" s="29"/>
      <c r="H12" s="32"/>
    </row>
    <row r="13" spans="1:8" s="33" customFormat="1" x14ac:dyDescent="0.2">
      <c r="A13" s="34" t="s">
        <v>21</v>
      </c>
      <c r="B13" s="35" t="s">
        <v>22</v>
      </c>
      <c r="C13" s="29"/>
      <c r="D13" s="30"/>
      <c r="E13" s="29"/>
      <c r="F13" s="36">
        <f>SUM(E14:E16)</f>
        <v>0</v>
      </c>
      <c r="G13" s="29"/>
      <c r="H13" s="32"/>
    </row>
    <row r="14" spans="1:8" s="33" customFormat="1" x14ac:dyDescent="0.2">
      <c r="A14" s="37"/>
      <c r="B14" s="29" t="s">
        <v>56</v>
      </c>
      <c r="C14" s="29"/>
      <c r="D14" s="30"/>
      <c r="E14" s="29"/>
      <c r="F14" s="36">
        <v>1500</v>
      </c>
      <c r="G14" s="29"/>
      <c r="H14" s="32"/>
    </row>
    <row r="15" spans="1:8" s="33" customFormat="1" x14ac:dyDescent="0.2">
      <c r="A15" s="37"/>
      <c r="B15" s="29" t="s">
        <v>57</v>
      </c>
      <c r="C15" s="29"/>
      <c r="D15" s="30"/>
      <c r="E15" s="29"/>
      <c r="F15" s="36">
        <v>700</v>
      </c>
      <c r="G15" s="29"/>
      <c r="H15" s="32"/>
    </row>
    <row r="16" spans="1:8" s="33" customFormat="1" x14ac:dyDescent="0.2">
      <c r="A16" s="37"/>
      <c r="B16" s="29"/>
      <c r="C16" s="29"/>
      <c r="D16" s="30"/>
      <c r="E16" s="29"/>
      <c r="F16" s="36"/>
      <c r="G16" s="29"/>
      <c r="H16" s="32"/>
    </row>
    <row r="17" spans="1:8" s="33" customFormat="1" x14ac:dyDescent="0.2">
      <c r="A17" s="38" t="s">
        <v>23</v>
      </c>
      <c r="B17" s="39" t="s">
        <v>24</v>
      </c>
      <c r="C17" s="40"/>
      <c r="D17" s="30"/>
      <c r="E17" s="30"/>
      <c r="F17" s="41">
        <f>SUM(E18:E25)</f>
        <v>86650</v>
      </c>
      <c r="G17" s="30"/>
      <c r="H17" s="32"/>
    </row>
    <row r="18" spans="1:8" s="33" customFormat="1" x14ac:dyDescent="0.2">
      <c r="A18" s="42"/>
      <c r="B18" s="31" t="s">
        <v>24</v>
      </c>
      <c r="C18" s="43">
        <v>172</v>
      </c>
      <c r="D18" s="41">
        <v>480</v>
      </c>
      <c r="E18" s="41">
        <f>C18*D18</f>
        <v>82560</v>
      </c>
      <c r="F18" s="41"/>
      <c r="G18" s="30"/>
      <c r="H18" s="32"/>
    </row>
    <row r="19" spans="1:8" s="33" customFormat="1" x14ac:dyDescent="0.2">
      <c r="A19" s="42"/>
      <c r="B19" s="31" t="s">
        <v>25</v>
      </c>
      <c r="C19" s="43">
        <v>47</v>
      </c>
      <c r="D19" s="41">
        <v>70</v>
      </c>
      <c r="E19" s="41">
        <f t="shared" ref="E19:E29" si="0">C19*D19</f>
        <v>3290</v>
      </c>
      <c r="F19" s="41"/>
      <c r="G19" s="30"/>
      <c r="H19" s="32"/>
    </row>
    <row r="20" spans="1:8" s="33" customFormat="1" x14ac:dyDescent="0.2">
      <c r="A20" s="42"/>
      <c r="B20" s="31" t="s">
        <v>26</v>
      </c>
      <c r="C20" s="43">
        <v>6</v>
      </c>
      <c r="D20" s="41">
        <v>50</v>
      </c>
      <c r="E20" s="41">
        <f t="shared" si="0"/>
        <v>300</v>
      </c>
      <c r="F20" s="41"/>
      <c r="G20" s="30"/>
      <c r="H20" s="32"/>
    </row>
    <row r="21" spans="1:8" s="33" customFormat="1" x14ac:dyDescent="0.2">
      <c r="A21" s="42"/>
      <c r="B21" s="43" t="s">
        <v>72</v>
      </c>
      <c r="C21" s="43">
        <v>10</v>
      </c>
      <c r="D21" s="41">
        <v>50</v>
      </c>
      <c r="E21" s="41">
        <v>500</v>
      </c>
      <c r="F21" s="41"/>
      <c r="G21" s="30"/>
      <c r="H21" s="32"/>
    </row>
    <row r="22" spans="1:8" s="33" customFormat="1" x14ac:dyDescent="0.2">
      <c r="A22" s="42"/>
      <c r="B22" s="31"/>
      <c r="C22" s="43"/>
      <c r="D22" s="41"/>
      <c r="E22" s="41"/>
      <c r="F22" s="41"/>
      <c r="G22" s="30"/>
      <c r="H22" s="32"/>
    </row>
    <row r="23" spans="1:8" s="33" customFormat="1" x14ac:dyDescent="0.2">
      <c r="A23" s="42"/>
      <c r="B23" s="31"/>
      <c r="C23" s="43"/>
      <c r="D23" s="41"/>
      <c r="E23" s="41"/>
      <c r="F23" s="41"/>
      <c r="G23" s="30"/>
      <c r="H23" s="32"/>
    </row>
    <row r="24" spans="1:8" s="33" customFormat="1" x14ac:dyDescent="0.2">
      <c r="A24" s="42"/>
      <c r="B24" s="31"/>
      <c r="C24" s="43"/>
      <c r="D24" s="41"/>
      <c r="E24" s="41"/>
      <c r="F24" s="41"/>
      <c r="G24" s="30"/>
      <c r="H24" s="32"/>
    </row>
    <row r="25" spans="1:8" s="33" customFormat="1" x14ac:dyDescent="0.2">
      <c r="A25" s="42"/>
      <c r="B25" s="41"/>
      <c r="C25" s="43"/>
      <c r="D25" s="41"/>
      <c r="E25" s="41"/>
      <c r="F25" s="41"/>
      <c r="G25" s="30"/>
      <c r="H25" s="32"/>
    </row>
    <row r="26" spans="1:8" s="33" customFormat="1" x14ac:dyDescent="0.2">
      <c r="A26" s="38" t="s">
        <v>27</v>
      </c>
      <c r="B26" s="39" t="s">
        <v>28</v>
      </c>
      <c r="C26" s="39"/>
      <c r="D26" s="41"/>
      <c r="E26" s="41"/>
      <c r="F26" s="41">
        <f>SUM(E27:E34)</f>
        <v>36050</v>
      </c>
      <c r="G26" s="30"/>
      <c r="H26" s="32"/>
    </row>
    <row r="27" spans="1:8" s="33" customFormat="1" ht="14" x14ac:dyDescent="0.2">
      <c r="A27" s="42"/>
      <c r="B27" s="40" t="s">
        <v>29</v>
      </c>
      <c r="C27" s="40">
        <v>23</v>
      </c>
      <c r="D27" s="41">
        <v>150</v>
      </c>
      <c r="E27" s="41">
        <f t="shared" si="0"/>
        <v>3450</v>
      </c>
      <c r="F27" s="41"/>
      <c r="G27" s="30"/>
      <c r="H27" s="32" t="s">
        <v>58</v>
      </c>
    </row>
    <row r="28" spans="1:8" s="44" customFormat="1" ht="14" x14ac:dyDescent="0.2">
      <c r="A28" s="42"/>
      <c r="B28" s="40" t="s">
        <v>30</v>
      </c>
      <c r="C28" s="40">
        <v>50</v>
      </c>
      <c r="D28" s="41">
        <v>140</v>
      </c>
      <c r="E28" s="41">
        <f t="shared" si="0"/>
        <v>7000</v>
      </c>
      <c r="F28" s="41"/>
      <c r="G28" s="30"/>
      <c r="H28" s="32" t="s">
        <v>59</v>
      </c>
    </row>
    <row r="29" spans="1:8" s="33" customFormat="1" ht="28" x14ac:dyDescent="0.2">
      <c r="A29" s="42"/>
      <c r="B29" s="40" t="s">
        <v>31</v>
      </c>
      <c r="C29" s="40">
        <v>128</v>
      </c>
      <c r="D29" s="41">
        <v>200</v>
      </c>
      <c r="E29" s="41">
        <f t="shared" si="0"/>
        <v>25600</v>
      </c>
      <c r="F29" s="41"/>
      <c r="G29" s="30"/>
      <c r="H29" s="32" t="s">
        <v>60</v>
      </c>
    </row>
    <row r="30" spans="1:8" s="33" customFormat="1" x14ac:dyDescent="0.2">
      <c r="A30" s="42"/>
      <c r="B30" s="40"/>
      <c r="C30" s="40"/>
      <c r="D30" s="41"/>
      <c r="E30" s="41"/>
      <c r="F30" s="41"/>
      <c r="G30" s="30"/>
      <c r="H30" s="32"/>
    </row>
    <row r="31" spans="1:8" s="33" customFormat="1" x14ac:dyDescent="0.2">
      <c r="A31" s="42"/>
      <c r="B31" s="40"/>
      <c r="C31" s="40"/>
      <c r="D31" s="41"/>
      <c r="E31" s="41"/>
      <c r="F31" s="41"/>
      <c r="G31" s="30"/>
      <c r="H31" s="32"/>
    </row>
    <row r="32" spans="1:8" s="33" customFormat="1" x14ac:dyDescent="0.2">
      <c r="A32" s="42"/>
      <c r="B32" s="40"/>
      <c r="C32" s="40"/>
      <c r="D32" s="41"/>
      <c r="E32" s="41"/>
      <c r="F32" s="41"/>
      <c r="G32" s="30"/>
      <c r="H32" s="32"/>
    </row>
    <row r="33" spans="1:8" s="33" customFormat="1" x14ac:dyDescent="0.2">
      <c r="A33" s="42"/>
      <c r="B33" s="40"/>
      <c r="C33" s="40"/>
      <c r="D33" s="41"/>
      <c r="E33" s="41"/>
      <c r="F33" s="41"/>
      <c r="G33" s="30"/>
      <c r="H33" s="32"/>
    </row>
    <row r="34" spans="1:8" s="33" customFormat="1" x14ac:dyDescent="0.2">
      <c r="A34" s="42"/>
      <c r="B34" s="43"/>
      <c r="C34" s="31"/>
      <c r="D34" s="41"/>
      <c r="E34" s="41"/>
      <c r="F34" s="41"/>
      <c r="G34" s="30"/>
      <c r="H34" s="32"/>
    </row>
    <row r="35" spans="1:8" s="33" customFormat="1" ht="14" x14ac:dyDescent="0.2">
      <c r="A35" s="38" t="s">
        <v>32</v>
      </c>
      <c r="B35" s="45" t="s">
        <v>33</v>
      </c>
      <c r="C35" s="31"/>
      <c r="D35" s="41"/>
      <c r="E35" s="41"/>
      <c r="F35" s="41">
        <f>SUM(E36:E40)</f>
        <v>900</v>
      </c>
      <c r="G35" s="30"/>
      <c r="H35" s="32" t="s">
        <v>34</v>
      </c>
    </row>
    <row r="36" spans="1:8" s="33" customFormat="1" ht="28" customHeight="1" x14ac:dyDescent="0.2">
      <c r="A36" s="38"/>
      <c r="B36" s="40" t="s">
        <v>65</v>
      </c>
      <c r="C36" s="31"/>
      <c r="D36" s="41"/>
      <c r="E36" s="41">
        <v>668</v>
      </c>
      <c r="F36" s="41"/>
      <c r="G36" s="30"/>
      <c r="H36" s="72" t="s">
        <v>68</v>
      </c>
    </row>
    <row r="37" spans="1:8" s="33" customFormat="1" x14ac:dyDescent="0.2">
      <c r="A37" s="38"/>
      <c r="B37" s="40" t="s">
        <v>66</v>
      </c>
      <c r="C37" s="31"/>
      <c r="D37" s="41"/>
      <c r="E37" s="41">
        <v>132</v>
      </c>
      <c r="F37" s="41"/>
      <c r="G37" s="30"/>
      <c r="H37" s="73"/>
    </row>
    <row r="38" spans="1:8" s="48" customFormat="1" x14ac:dyDescent="0.2">
      <c r="A38" s="42"/>
      <c r="B38" s="43" t="s">
        <v>67</v>
      </c>
      <c r="C38" s="43"/>
      <c r="D38" s="41"/>
      <c r="E38" s="41">
        <v>100</v>
      </c>
      <c r="F38" s="46"/>
      <c r="G38" s="30"/>
      <c r="H38" s="74"/>
    </row>
    <row r="39" spans="1:8" s="48" customFormat="1" x14ac:dyDescent="0.2">
      <c r="A39" s="42"/>
      <c r="C39" s="43"/>
      <c r="D39" s="33"/>
      <c r="E39" s="41"/>
      <c r="F39" s="46"/>
      <c r="G39" s="30"/>
      <c r="H39" s="47"/>
    </row>
    <row r="40" spans="1:8" s="33" customFormat="1" x14ac:dyDescent="0.2">
      <c r="A40" s="42"/>
      <c r="B40" s="43"/>
      <c r="C40" s="31"/>
      <c r="D40" s="41"/>
      <c r="E40" s="41"/>
      <c r="F40" s="41"/>
      <c r="G40" s="30"/>
      <c r="H40" s="32"/>
    </row>
    <row r="41" spans="1:8" s="33" customFormat="1" x14ac:dyDescent="0.2">
      <c r="A41" s="38" t="s">
        <v>35</v>
      </c>
      <c r="B41" s="45" t="s">
        <v>36</v>
      </c>
      <c r="C41" s="31"/>
      <c r="D41" s="41"/>
      <c r="E41" s="41"/>
      <c r="F41" s="41">
        <f>SUM(E46:E46)</f>
        <v>0</v>
      </c>
      <c r="G41" s="30"/>
      <c r="H41" s="32"/>
    </row>
    <row r="42" spans="1:8" s="33" customFormat="1" x14ac:dyDescent="0.2">
      <c r="A42" s="38"/>
      <c r="B42" s="45"/>
      <c r="C42" s="31"/>
      <c r="D42" s="41"/>
      <c r="E42" s="41"/>
      <c r="F42" s="41"/>
      <c r="G42" s="30"/>
      <c r="H42" s="32"/>
    </row>
    <row r="43" spans="1:8" s="33" customFormat="1" x14ac:dyDescent="0.2">
      <c r="A43" s="38"/>
      <c r="B43" s="45"/>
      <c r="C43" s="31"/>
      <c r="D43" s="41"/>
      <c r="E43" s="41"/>
      <c r="F43" s="41"/>
      <c r="G43" s="30"/>
      <c r="H43" s="32"/>
    </row>
    <row r="44" spans="1:8" s="33" customFormat="1" x14ac:dyDescent="0.2">
      <c r="A44" s="38"/>
      <c r="B44" s="45"/>
      <c r="C44" s="31"/>
      <c r="D44" s="41"/>
      <c r="E44" s="41"/>
      <c r="F44" s="41"/>
      <c r="G44" s="30"/>
      <c r="H44" s="32"/>
    </row>
    <row r="45" spans="1:8" s="33" customFormat="1" x14ac:dyDescent="0.2">
      <c r="A45" s="38"/>
      <c r="B45" s="45"/>
      <c r="C45" s="31"/>
      <c r="D45" s="41"/>
      <c r="E45" s="41"/>
      <c r="F45" s="41"/>
      <c r="G45" s="30"/>
      <c r="H45" s="32"/>
    </row>
    <row r="46" spans="1:8" s="33" customFormat="1" x14ac:dyDescent="0.2">
      <c r="A46" s="42"/>
      <c r="B46" s="43"/>
      <c r="C46" s="31"/>
      <c r="D46" s="41"/>
      <c r="E46" s="41"/>
      <c r="F46" s="41"/>
      <c r="G46" s="30"/>
      <c r="H46" s="32"/>
    </row>
    <row r="47" spans="1:8" s="49" customFormat="1" x14ac:dyDescent="0.2">
      <c r="A47" s="38" t="s">
        <v>37</v>
      </c>
      <c r="B47" s="45" t="s">
        <v>38</v>
      </c>
      <c r="C47" s="43"/>
      <c r="D47" s="41"/>
      <c r="E47" s="41"/>
      <c r="F47" s="46">
        <f>SUM(E47:E59)</f>
        <v>23345</v>
      </c>
      <c r="G47" s="30"/>
      <c r="H47" s="47"/>
    </row>
    <row r="48" spans="1:8" s="48" customFormat="1" x14ac:dyDescent="0.2">
      <c r="A48" s="42"/>
      <c r="B48" s="40" t="s">
        <v>62</v>
      </c>
      <c r="C48" s="43"/>
      <c r="D48" s="41"/>
      <c r="E48" s="46">
        <v>2245</v>
      </c>
      <c r="G48" s="30"/>
      <c r="H48" s="47"/>
    </row>
    <row r="49" spans="1:8" s="48" customFormat="1" x14ac:dyDescent="0.2">
      <c r="A49" s="42"/>
      <c r="B49" s="40" t="s">
        <v>61</v>
      </c>
      <c r="C49" s="43"/>
      <c r="D49" s="41"/>
      <c r="E49" s="46">
        <v>1350</v>
      </c>
      <c r="G49" s="30"/>
      <c r="H49" s="47"/>
    </row>
    <row r="50" spans="1:8" s="48" customFormat="1" x14ac:dyDescent="0.2">
      <c r="A50" s="42"/>
      <c r="B50" s="40" t="s">
        <v>63</v>
      </c>
      <c r="C50" s="43"/>
      <c r="D50" s="41"/>
      <c r="E50" s="41">
        <v>500</v>
      </c>
      <c r="F50" s="46"/>
      <c r="G50" s="30"/>
      <c r="H50" s="47"/>
    </row>
    <row r="51" spans="1:8" s="48" customFormat="1" ht="14" x14ac:dyDescent="0.2">
      <c r="A51" s="42"/>
      <c r="B51" s="40" t="s">
        <v>69</v>
      </c>
      <c r="C51" s="43"/>
      <c r="D51" s="41"/>
      <c r="E51" s="41">
        <v>3950</v>
      </c>
      <c r="F51" s="46"/>
      <c r="G51" s="30"/>
      <c r="H51" s="47" t="s">
        <v>70</v>
      </c>
    </row>
    <row r="52" spans="1:8" s="48" customFormat="1" ht="14" x14ac:dyDescent="0.2">
      <c r="A52" s="42"/>
      <c r="B52" s="40" t="s">
        <v>71</v>
      </c>
      <c r="C52" s="43"/>
      <c r="D52" s="41"/>
      <c r="E52" s="41">
        <v>3100</v>
      </c>
      <c r="F52" s="46"/>
      <c r="G52" s="30"/>
      <c r="H52" s="47" t="s">
        <v>70</v>
      </c>
    </row>
    <row r="53" spans="1:8" s="48" customFormat="1" ht="14" x14ac:dyDescent="0.2">
      <c r="A53" s="42"/>
      <c r="B53" s="40" t="s">
        <v>84</v>
      </c>
      <c r="C53" s="43"/>
      <c r="D53" s="41"/>
      <c r="E53" s="41">
        <v>7200</v>
      </c>
      <c r="F53" s="46"/>
      <c r="G53" s="30"/>
      <c r="H53" s="47" t="s">
        <v>70</v>
      </c>
    </row>
    <row r="54" spans="1:8" s="48" customFormat="1" x14ac:dyDescent="0.2">
      <c r="A54" s="42"/>
      <c r="B54" s="40" t="s">
        <v>85</v>
      </c>
      <c r="C54" s="40"/>
      <c r="D54" s="30"/>
      <c r="E54" s="30">
        <v>1000</v>
      </c>
      <c r="F54" s="46"/>
      <c r="G54" s="30"/>
      <c r="H54" s="47"/>
    </row>
    <row r="55" spans="1:8" s="48" customFormat="1" x14ac:dyDescent="0.2">
      <c r="A55" s="42"/>
      <c r="B55" s="40" t="s">
        <v>97</v>
      </c>
      <c r="C55" s="40"/>
      <c r="D55" s="30"/>
      <c r="E55" s="41">
        <v>1000</v>
      </c>
      <c r="F55" s="46"/>
      <c r="G55" s="30"/>
      <c r="H55" s="47"/>
    </row>
    <row r="56" spans="1:8" s="48" customFormat="1" ht="14" x14ac:dyDescent="0.2">
      <c r="A56" s="42"/>
      <c r="B56" s="40" t="s">
        <v>98</v>
      </c>
      <c r="C56" s="40"/>
      <c r="D56" s="30"/>
      <c r="E56" s="30">
        <v>3000</v>
      </c>
      <c r="F56" s="46"/>
      <c r="G56" s="30"/>
      <c r="H56" s="47" t="s">
        <v>102</v>
      </c>
    </row>
    <row r="57" spans="1:8" s="48" customFormat="1" x14ac:dyDescent="0.2">
      <c r="A57" s="42"/>
      <c r="B57" s="40"/>
      <c r="C57" s="40"/>
      <c r="D57" s="30"/>
      <c r="E57" s="41"/>
      <c r="F57" s="46"/>
      <c r="G57" s="30"/>
      <c r="H57" s="47"/>
    </row>
    <row r="58" spans="1:8" s="48" customFormat="1" x14ac:dyDescent="0.2">
      <c r="A58" s="42"/>
      <c r="B58" s="40"/>
      <c r="C58" s="40"/>
      <c r="D58" s="30"/>
      <c r="E58" s="41"/>
      <c r="F58" s="46"/>
      <c r="G58" s="30"/>
      <c r="H58" s="47"/>
    </row>
    <row r="59" spans="1:8" s="48" customFormat="1" x14ac:dyDescent="0.2">
      <c r="A59" s="42"/>
      <c r="B59" s="40"/>
      <c r="C59" s="40"/>
      <c r="D59" s="30"/>
      <c r="E59" s="30"/>
      <c r="F59" s="46"/>
      <c r="G59" s="30"/>
      <c r="H59" s="47"/>
    </row>
    <row r="60" spans="1:8" s="33" customFormat="1" x14ac:dyDescent="0.2">
      <c r="A60" s="38" t="s">
        <v>39</v>
      </c>
      <c r="B60" s="50" t="s">
        <v>40</v>
      </c>
      <c r="C60" s="51"/>
      <c r="D60" s="52"/>
      <c r="E60" s="52"/>
      <c r="F60" s="41">
        <f>SUM(E60:E65)</f>
        <v>3750</v>
      </c>
      <c r="G60" s="30"/>
      <c r="H60" s="32"/>
    </row>
    <row r="61" spans="1:8" s="33" customFormat="1" x14ac:dyDescent="0.2">
      <c r="A61" s="42"/>
      <c r="B61" s="51" t="s">
        <v>64</v>
      </c>
      <c r="C61" s="51"/>
      <c r="D61" s="52"/>
      <c r="E61" s="41">
        <v>500</v>
      </c>
      <c r="F61" s="41"/>
      <c r="G61" s="30"/>
      <c r="H61" s="32"/>
    </row>
    <row r="62" spans="1:8" s="33" customFormat="1" x14ac:dyDescent="0.2">
      <c r="A62" s="42"/>
      <c r="B62" s="51" t="s">
        <v>99</v>
      </c>
      <c r="C62" s="51"/>
      <c r="D62" s="52"/>
      <c r="E62" s="52">
        <v>750</v>
      </c>
      <c r="F62" s="41"/>
      <c r="G62" s="30"/>
      <c r="H62" s="32"/>
    </row>
    <row r="63" spans="1:8" s="44" customFormat="1" x14ac:dyDescent="0.2">
      <c r="A63" s="42"/>
      <c r="B63" s="40" t="s">
        <v>100</v>
      </c>
      <c r="C63" s="40"/>
      <c r="D63" s="30"/>
      <c r="E63" s="30">
        <v>1000</v>
      </c>
      <c r="F63" s="41"/>
      <c r="G63" s="30"/>
      <c r="H63" s="32"/>
    </row>
    <row r="64" spans="1:8" s="44" customFormat="1" x14ac:dyDescent="0.2">
      <c r="A64" s="42"/>
      <c r="B64" s="40" t="s">
        <v>101</v>
      </c>
      <c r="C64" s="40"/>
      <c r="D64" s="30"/>
      <c r="E64" s="30">
        <v>500</v>
      </c>
      <c r="F64" s="41"/>
      <c r="G64" s="30"/>
      <c r="H64" s="32"/>
    </row>
    <row r="65" spans="1:8" s="33" customFormat="1" x14ac:dyDescent="0.2">
      <c r="A65" s="42"/>
      <c r="B65" s="40" t="s">
        <v>86</v>
      </c>
      <c r="C65" s="40"/>
      <c r="D65" s="30"/>
      <c r="E65" s="30">
        <v>1000</v>
      </c>
      <c r="F65" s="41"/>
      <c r="G65" s="30"/>
      <c r="H65" s="32"/>
    </row>
    <row r="66" spans="1:8" s="33" customFormat="1" x14ac:dyDescent="0.2">
      <c r="A66" s="42"/>
      <c r="B66" s="40"/>
      <c r="C66" s="40"/>
      <c r="D66" s="30"/>
      <c r="E66" s="30"/>
      <c r="F66" s="41"/>
      <c r="G66" s="30"/>
      <c r="H66" s="32"/>
    </row>
    <row r="67" spans="1:8" s="33" customFormat="1" x14ac:dyDescent="0.2">
      <c r="A67" s="42"/>
      <c r="B67" s="40"/>
      <c r="C67" s="40"/>
      <c r="D67" s="30"/>
      <c r="E67" s="30"/>
      <c r="F67" s="41"/>
      <c r="G67" s="30"/>
      <c r="H67" s="32"/>
    </row>
    <row r="68" spans="1:8" s="33" customFormat="1" x14ac:dyDescent="0.2">
      <c r="A68" s="38" t="s">
        <v>41</v>
      </c>
      <c r="B68" s="45" t="s">
        <v>42</v>
      </c>
      <c r="C68" s="43"/>
      <c r="D68" s="41"/>
      <c r="E68" s="41"/>
      <c r="F68" s="41">
        <f>SUM(E69:E78)</f>
        <v>13100</v>
      </c>
      <c r="G68" s="30"/>
      <c r="H68" s="32"/>
    </row>
    <row r="69" spans="1:8" s="33" customFormat="1" ht="14" x14ac:dyDescent="0.2">
      <c r="A69" s="42"/>
      <c r="B69" s="43" t="s">
        <v>73</v>
      </c>
      <c r="C69" s="43"/>
      <c r="D69" s="41"/>
      <c r="E69" s="41">
        <v>1950</v>
      </c>
      <c r="F69" s="41"/>
      <c r="G69" s="30"/>
      <c r="H69" s="60" t="s">
        <v>74</v>
      </c>
    </row>
    <row r="70" spans="1:8" s="33" customFormat="1" x14ac:dyDescent="0.2">
      <c r="A70" s="42"/>
      <c r="B70" s="40" t="s">
        <v>88</v>
      </c>
      <c r="C70" s="43"/>
      <c r="D70" s="41"/>
      <c r="E70" s="71">
        <v>4850</v>
      </c>
      <c r="F70" s="41"/>
      <c r="G70" s="30"/>
      <c r="H70" s="32"/>
    </row>
    <row r="71" spans="1:8" s="44" customFormat="1" x14ac:dyDescent="0.2">
      <c r="A71" s="42"/>
      <c r="B71" s="40" t="s">
        <v>103</v>
      </c>
      <c r="C71" s="40"/>
      <c r="D71" s="30"/>
      <c r="E71" s="71">
        <v>1800</v>
      </c>
      <c r="F71" s="41"/>
      <c r="G71" s="30"/>
      <c r="H71" s="32"/>
    </row>
    <row r="72" spans="1:8" s="44" customFormat="1" x14ac:dyDescent="0.2">
      <c r="A72" s="42"/>
      <c r="B72" s="40" t="s">
        <v>104</v>
      </c>
      <c r="C72" s="40"/>
      <c r="D72" s="30"/>
      <c r="E72" s="30">
        <v>500</v>
      </c>
      <c r="F72" s="41"/>
      <c r="G72" s="30"/>
      <c r="H72" s="32"/>
    </row>
    <row r="73" spans="1:8" s="44" customFormat="1" x14ac:dyDescent="0.2">
      <c r="A73" s="42"/>
      <c r="B73" s="40" t="s">
        <v>105</v>
      </c>
      <c r="C73" s="40"/>
      <c r="D73" s="30"/>
      <c r="E73" s="30">
        <v>600</v>
      </c>
      <c r="F73" s="41"/>
      <c r="G73" s="30"/>
      <c r="H73" s="32"/>
    </row>
    <row r="74" spans="1:8" s="44" customFormat="1" x14ac:dyDescent="0.2">
      <c r="A74" s="42"/>
      <c r="B74" s="40" t="s">
        <v>106</v>
      </c>
      <c r="C74" s="40"/>
      <c r="D74" s="30"/>
      <c r="E74" s="41">
        <v>1500</v>
      </c>
      <c r="F74" s="41"/>
      <c r="G74" s="30"/>
      <c r="H74" s="32"/>
    </row>
    <row r="75" spans="1:8" s="44" customFormat="1" x14ac:dyDescent="0.2">
      <c r="A75" s="42"/>
      <c r="B75" s="40" t="s">
        <v>107</v>
      </c>
      <c r="C75" s="40"/>
      <c r="D75" s="30"/>
      <c r="E75" s="71">
        <v>1900</v>
      </c>
      <c r="F75" s="41"/>
      <c r="G75" s="30"/>
      <c r="H75" s="32"/>
    </row>
    <row r="76" spans="1:8" s="44" customFormat="1" x14ac:dyDescent="0.2">
      <c r="A76" s="42"/>
      <c r="B76" s="43"/>
      <c r="C76" s="43"/>
      <c r="D76" s="41"/>
      <c r="E76" s="41"/>
      <c r="F76" s="41"/>
      <c r="G76" s="30"/>
      <c r="H76" s="32"/>
    </row>
    <row r="77" spans="1:8" s="44" customFormat="1" x14ac:dyDescent="0.2">
      <c r="A77" s="42"/>
      <c r="B77" s="43"/>
      <c r="C77" s="43"/>
      <c r="D77" s="41"/>
      <c r="E77" s="41"/>
      <c r="F77" s="41"/>
      <c r="G77" s="30"/>
      <c r="H77" s="32"/>
    </row>
    <row r="78" spans="1:8" s="44" customFormat="1" x14ac:dyDescent="0.2">
      <c r="A78" s="42"/>
      <c r="B78" s="43"/>
      <c r="C78" s="43"/>
      <c r="D78" s="41"/>
      <c r="E78" s="41"/>
      <c r="F78" s="41"/>
      <c r="G78" s="30"/>
      <c r="H78" s="32"/>
    </row>
    <row r="79" spans="1:8" s="33" customFormat="1" x14ac:dyDescent="0.2">
      <c r="A79" s="38" t="s">
        <v>43</v>
      </c>
      <c r="B79" s="45" t="s">
        <v>44</v>
      </c>
      <c r="C79" s="43"/>
      <c r="D79" s="41"/>
      <c r="E79" s="41"/>
      <c r="F79" s="41">
        <f>SUM(E80:E84)</f>
        <v>1200</v>
      </c>
      <c r="G79" s="30"/>
      <c r="H79" s="32"/>
    </row>
    <row r="80" spans="1:8" s="33" customFormat="1" x14ac:dyDescent="0.2">
      <c r="A80" s="38"/>
      <c r="B80" s="40" t="s">
        <v>87</v>
      </c>
      <c r="C80" s="43"/>
      <c r="D80" s="41"/>
      <c r="E80" s="71">
        <v>1200</v>
      </c>
      <c r="F80" s="41"/>
      <c r="G80" s="30"/>
      <c r="H80" s="32"/>
    </row>
    <row r="81" spans="1:8" s="33" customFormat="1" x14ac:dyDescent="0.2">
      <c r="A81" s="38"/>
      <c r="B81" s="45"/>
      <c r="C81" s="43"/>
      <c r="D81" s="41"/>
      <c r="E81" s="41"/>
      <c r="F81" s="41"/>
      <c r="G81" s="30"/>
      <c r="H81" s="32"/>
    </row>
    <row r="82" spans="1:8" s="33" customFormat="1" x14ac:dyDescent="0.2">
      <c r="A82" s="38"/>
      <c r="B82" s="45"/>
      <c r="C82" s="43"/>
      <c r="D82" s="41"/>
      <c r="E82" s="41"/>
      <c r="F82" s="41"/>
      <c r="G82" s="30"/>
      <c r="H82" s="32"/>
    </row>
    <row r="83" spans="1:8" s="33" customFormat="1" x14ac:dyDescent="0.2">
      <c r="A83" s="42"/>
      <c r="B83" s="43"/>
      <c r="C83" s="43"/>
      <c r="D83" s="41"/>
      <c r="E83" s="41"/>
      <c r="F83" s="41"/>
      <c r="G83" s="30"/>
      <c r="H83" s="32"/>
    </row>
    <row r="84" spans="1:8" s="33" customFormat="1" x14ac:dyDescent="0.2">
      <c r="A84" s="42"/>
      <c r="B84" s="43"/>
      <c r="C84" s="43"/>
      <c r="D84" s="41"/>
      <c r="E84" s="41"/>
      <c r="F84" s="41"/>
      <c r="G84" s="30"/>
      <c r="H84" s="32"/>
    </row>
    <row r="85" spans="1:8" s="33" customFormat="1" x14ac:dyDescent="0.2">
      <c r="A85" s="38" t="s">
        <v>45</v>
      </c>
      <c r="B85" s="45" t="s">
        <v>46</v>
      </c>
      <c r="C85" s="43"/>
      <c r="D85" s="41"/>
      <c r="E85" s="41"/>
      <c r="F85" s="41">
        <f>SUM(E86:E87)</f>
        <v>10572</v>
      </c>
      <c r="G85" s="30"/>
      <c r="H85" s="32"/>
    </row>
    <row r="86" spans="1:8" s="33" customFormat="1" x14ac:dyDescent="0.2">
      <c r="A86" s="42"/>
      <c r="B86" s="43" t="s">
        <v>108</v>
      </c>
      <c r="C86" s="40">
        <v>12</v>
      </c>
      <c r="D86" s="30">
        <v>881</v>
      </c>
      <c r="E86" s="30">
        <f>C86*D86</f>
        <v>10572</v>
      </c>
      <c r="F86" s="41"/>
      <c r="G86" s="30"/>
      <c r="H86" s="32"/>
    </row>
    <row r="87" spans="1:8" s="33" customFormat="1" x14ac:dyDescent="0.2">
      <c r="A87" s="42"/>
      <c r="B87" s="43"/>
      <c r="C87" s="43"/>
      <c r="D87" s="41"/>
      <c r="E87" s="41"/>
      <c r="F87" s="41"/>
      <c r="G87" s="30"/>
      <c r="H87" s="32"/>
    </row>
    <row r="88" spans="1:8" s="33" customFormat="1" x14ac:dyDescent="0.2">
      <c r="A88" s="38" t="s">
        <v>47</v>
      </c>
      <c r="B88" s="53" t="s">
        <v>48</v>
      </c>
      <c r="C88" s="54"/>
      <c r="D88" s="52"/>
      <c r="E88" s="52"/>
      <c r="F88" s="41">
        <f>SUM(E89:E94)</f>
        <v>10970</v>
      </c>
      <c r="G88" s="30"/>
      <c r="H88" s="32"/>
    </row>
    <row r="89" spans="1:8" s="33" customFormat="1" ht="14" x14ac:dyDescent="0.2">
      <c r="A89" s="42"/>
      <c r="B89" s="54" t="s">
        <v>49</v>
      </c>
      <c r="C89" s="54">
        <v>172</v>
      </c>
      <c r="D89" s="52">
        <v>50</v>
      </c>
      <c r="E89" s="52">
        <f>C89*D89</f>
        <v>8600</v>
      </c>
      <c r="F89" s="41"/>
      <c r="G89" s="30"/>
      <c r="H89" s="32" t="s">
        <v>50</v>
      </c>
    </row>
    <row r="90" spans="1:8" s="33" customFormat="1" x14ac:dyDescent="0.2">
      <c r="A90" s="42"/>
      <c r="B90" s="51" t="s">
        <v>51</v>
      </c>
      <c r="C90" s="51">
        <v>172</v>
      </c>
      <c r="D90" s="52">
        <v>10</v>
      </c>
      <c r="E90" s="52">
        <f>C90*D90</f>
        <v>1720</v>
      </c>
      <c r="F90" s="41"/>
      <c r="G90" s="30"/>
      <c r="H90" s="32"/>
    </row>
    <row r="91" spans="1:8" s="33" customFormat="1" x14ac:dyDescent="0.2">
      <c r="A91" s="42"/>
      <c r="B91" s="51" t="s">
        <v>89</v>
      </c>
      <c r="C91" s="51"/>
      <c r="D91" s="52"/>
      <c r="E91" s="52">
        <v>150</v>
      </c>
      <c r="F91" s="41"/>
      <c r="G91" s="30"/>
      <c r="H91" s="32"/>
    </row>
    <row r="92" spans="1:8" s="33" customFormat="1" x14ac:dyDescent="0.2">
      <c r="A92" s="42"/>
      <c r="B92" s="51" t="s">
        <v>90</v>
      </c>
      <c r="C92" s="51"/>
      <c r="D92" s="52"/>
      <c r="E92" s="52">
        <v>150</v>
      </c>
      <c r="F92" s="41"/>
      <c r="G92" s="30"/>
      <c r="H92" s="32"/>
    </row>
    <row r="93" spans="1:8" s="33" customFormat="1" x14ac:dyDescent="0.2">
      <c r="A93" s="42"/>
      <c r="B93" s="55" t="s">
        <v>91</v>
      </c>
      <c r="C93" s="51"/>
      <c r="D93" s="52"/>
      <c r="E93" s="52">
        <v>150</v>
      </c>
      <c r="F93" s="41"/>
      <c r="G93" s="30"/>
      <c r="H93" s="32"/>
    </row>
    <row r="94" spans="1:8" s="33" customFormat="1" x14ac:dyDescent="0.2">
      <c r="A94" s="42"/>
      <c r="B94" s="51" t="s">
        <v>92</v>
      </c>
      <c r="C94" s="51"/>
      <c r="D94" s="52"/>
      <c r="E94" s="52">
        <v>200</v>
      </c>
      <c r="F94" s="41"/>
      <c r="G94" s="30"/>
      <c r="H94" s="32"/>
    </row>
    <row r="95" spans="1:8" s="33" customFormat="1" x14ac:dyDescent="0.2">
      <c r="A95" s="42"/>
      <c r="B95" s="50"/>
      <c r="C95" s="50"/>
      <c r="D95" s="52"/>
      <c r="E95" s="52"/>
      <c r="F95" s="41"/>
      <c r="G95" s="30"/>
      <c r="H95" s="32"/>
    </row>
    <row r="96" spans="1:8" s="33" customFormat="1" x14ac:dyDescent="0.2">
      <c r="A96" s="38" t="s">
        <v>52</v>
      </c>
      <c r="B96" s="56" t="s">
        <v>53</v>
      </c>
      <c r="C96" s="51"/>
      <c r="D96" s="52"/>
      <c r="E96" s="52"/>
      <c r="F96" s="41">
        <f>SUM(E97:E101)</f>
        <v>59934</v>
      </c>
      <c r="G96" s="30"/>
      <c r="H96" s="57"/>
    </row>
    <row r="97" spans="1:8" s="33" customFormat="1" x14ac:dyDescent="0.2">
      <c r="A97" s="38"/>
      <c r="B97" s="61" t="s">
        <v>93</v>
      </c>
      <c r="C97" s="51">
        <v>85</v>
      </c>
      <c r="D97" s="41">
        <v>400</v>
      </c>
      <c r="E97" s="52">
        <f>C97*D97</f>
        <v>34000</v>
      </c>
      <c r="F97" s="41"/>
      <c r="G97" s="30"/>
      <c r="H97" s="57"/>
    </row>
    <row r="98" spans="1:8" s="33" customFormat="1" x14ac:dyDescent="0.2">
      <c r="A98" s="38"/>
      <c r="B98" s="61" t="s">
        <v>94</v>
      </c>
      <c r="C98" s="51">
        <v>47</v>
      </c>
      <c r="D98" s="41">
        <v>400</v>
      </c>
      <c r="E98" s="52">
        <f>C98*D98</f>
        <v>18800</v>
      </c>
      <c r="F98" s="41"/>
      <c r="G98" s="30"/>
      <c r="H98" s="57"/>
    </row>
    <row r="99" spans="1:8" s="33" customFormat="1" x14ac:dyDescent="0.2">
      <c r="A99" s="42"/>
      <c r="B99" s="40" t="s">
        <v>95</v>
      </c>
      <c r="C99" s="51">
        <v>41</v>
      </c>
      <c r="D99" s="41">
        <v>174</v>
      </c>
      <c r="E99" s="52">
        <f>C99*D99</f>
        <v>7134</v>
      </c>
      <c r="F99" s="41"/>
      <c r="G99" s="30"/>
      <c r="H99" s="57"/>
    </row>
    <row r="100" spans="1:8" s="33" customFormat="1" x14ac:dyDescent="0.2">
      <c r="A100" s="42"/>
      <c r="B100" s="40"/>
      <c r="C100" s="51"/>
      <c r="D100" s="41"/>
      <c r="E100" s="52"/>
      <c r="F100" s="46"/>
      <c r="G100" s="30"/>
      <c r="H100" s="57"/>
    </row>
    <row r="101" spans="1:8" s="33" customFormat="1" x14ac:dyDescent="0.2">
      <c r="A101" s="42"/>
      <c r="B101" s="39"/>
      <c r="C101" s="51"/>
      <c r="D101" s="30"/>
      <c r="E101" s="30"/>
      <c r="F101" s="46"/>
      <c r="G101" s="30"/>
      <c r="H101" s="57"/>
    </row>
    <row r="102" spans="1:8" s="33" customFormat="1" x14ac:dyDescent="0.2">
      <c r="A102" s="38" t="s">
        <v>54</v>
      </c>
      <c r="B102" s="39" t="s">
        <v>55</v>
      </c>
      <c r="C102" s="51"/>
      <c r="D102" s="30"/>
      <c r="E102" s="30"/>
      <c r="F102" s="46">
        <f>SUM(E102:E109)</f>
        <v>20000</v>
      </c>
      <c r="G102" s="30"/>
      <c r="H102" s="57"/>
    </row>
    <row r="103" spans="1:8" s="33" customFormat="1" x14ac:dyDescent="0.2">
      <c r="A103" s="42"/>
      <c r="B103" s="40" t="s">
        <v>96</v>
      </c>
      <c r="C103" s="51"/>
      <c r="D103" s="30"/>
      <c r="E103" s="30">
        <v>20000</v>
      </c>
      <c r="F103" s="46"/>
      <c r="G103" s="30"/>
      <c r="H103" s="57"/>
    </row>
    <row r="104" spans="1:8" s="33" customFormat="1" x14ac:dyDescent="0.2">
      <c r="A104" s="42"/>
      <c r="B104" s="51"/>
      <c r="C104" s="50"/>
      <c r="D104" s="52"/>
      <c r="E104" s="52"/>
      <c r="F104" s="46"/>
      <c r="G104" s="30"/>
      <c r="H104" s="47"/>
    </row>
    <row r="105" spans="1:8" s="33" customFormat="1" x14ac:dyDescent="0.2">
      <c r="A105" s="42"/>
      <c r="B105" s="51"/>
      <c r="C105" s="50"/>
      <c r="D105" s="52"/>
      <c r="E105" s="52"/>
      <c r="F105" s="46"/>
      <c r="G105" s="30"/>
      <c r="H105" s="47"/>
    </row>
    <row r="106" spans="1:8" s="33" customFormat="1" x14ac:dyDescent="0.2">
      <c r="A106" s="42"/>
      <c r="B106" s="51"/>
      <c r="C106" s="50"/>
      <c r="D106" s="52"/>
      <c r="E106" s="52"/>
      <c r="F106" s="46"/>
      <c r="G106" s="30"/>
      <c r="H106" s="47"/>
    </row>
    <row r="107" spans="1:8" s="33" customFormat="1" x14ac:dyDescent="0.2">
      <c r="A107" s="42"/>
      <c r="B107" s="51"/>
      <c r="C107" s="50"/>
      <c r="D107" s="52"/>
      <c r="E107" s="52"/>
      <c r="F107" s="46"/>
      <c r="G107" s="30"/>
      <c r="H107" s="47"/>
    </row>
    <row r="108" spans="1:8" s="33" customFormat="1" x14ac:dyDescent="0.2">
      <c r="A108" s="42"/>
      <c r="B108" s="51"/>
      <c r="C108" s="50"/>
      <c r="D108" s="52"/>
      <c r="E108" s="52"/>
      <c r="F108" s="46"/>
      <c r="G108" s="30"/>
      <c r="H108" s="47"/>
    </row>
    <row r="109" spans="1:8" s="33" customFormat="1" x14ac:dyDescent="0.2">
      <c r="A109" s="42"/>
      <c r="B109" s="51"/>
      <c r="C109" s="50"/>
      <c r="D109" s="52"/>
      <c r="E109" s="52"/>
      <c r="F109" s="46"/>
      <c r="G109" s="30"/>
      <c r="H109" s="47"/>
    </row>
    <row r="110" spans="1:8" s="33" customFormat="1" x14ac:dyDescent="0.2">
      <c r="H110" s="58"/>
    </row>
    <row r="111" spans="1:8" s="33" customFormat="1" x14ac:dyDescent="0.2">
      <c r="H111" s="58"/>
    </row>
    <row r="112" spans="1:8" s="33" customFormat="1" x14ac:dyDescent="0.2">
      <c r="H112" s="58"/>
    </row>
    <row r="113" spans="8:8" s="33" customFormat="1" x14ac:dyDescent="0.2">
      <c r="H113" s="58"/>
    </row>
    <row r="114" spans="8:8" s="33" customFormat="1" x14ac:dyDescent="0.2">
      <c r="H114" s="58"/>
    </row>
    <row r="115" spans="8:8" s="33" customFormat="1" x14ac:dyDescent="0.2">
      <c r="H115" s="58"/>
    </row>
    <row r="116" spans="8:8" s="33" customFormat="1" x14ac:dyDescent="0.2">
      <c r="H116" s="58"/>
    </row>
  </sheetData>
  <mergeCells count="1">
    <mergeCell ref="H36:H38"/>
  </mergeCells>
  <conditionalFormatting sqref="F6:F7">
    <cfRule type="cellIs" dxfId="1" priority="2" stopIfTrue="1" operator="greaterThan">
      <formula>0.05</formula>
    </cfRule>
  </conditionalFormatting>
  <conditionalFormatting sqref="F6:F7">
    <cfRule type="cellIs" dxfId="0" priority="1" stopIfTrue="1" operator="greaterThan">
      <formula>0.05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zoomScale="120" zoomScaleNormal="120" workbookViewId="0">
      <selection activeCell="C27" sqref="C27"/>
    </sheetView>
  </sheetViews>
  <sheetFormatPr baseColWidth="10" defaultRowHeight="15" x14ac:dyDescent="0.2"/>
  <cols>
    <col min="1" max="1" width="27.1640625" customWidth="1"/>
    <col min="2" max="4" width="11" bestFit="1" customWidth="1"/>
    <col min="5" max="5" width="15.6640625" bestFit="1" customWidth="1"/>
  </cols>
  <sheetData>
    <row r="1" spans="1:8" ht="16" x14ac:dyDescent="0.2">
      <c r="A1" s="70" t="s">
        <v>111</v>
      </c>
      <c r="B1" s="62"/>
      <c r="C1" s="62"/>
      <c r="D1" s="62"/>
      <c r="E1" s="62"/>
      <c r="F1" s="62"/>
      <c r="G1" s="62"/>
      <c r="H1" s="62"/>
    </row>
    <row r="2" spans="1:8" x14ac:dyDescent="0.2">
      <c r="A2" s="62"/>
      <c r="B2" s="62"/>
      <c r="C2" s="62"/>
      <c r="D2" s="62"/>
      <c r="E2" s="62"/>
      <c r="F2" s="62"/>
      <c r="G2" s="62"/>
      <c r="H2" s="62"/>
    </row>
    <row r="3" spans="1:8" x14ac:dyDescent="0.2">
      <c r="A3" s="62" t="s">
        <v>75</v>
      </c>
      <c r="B3" s="62"/>
      <c r="C3" s="62"/>
      <c r="D3" s="62"/>
      <c r="E3" s="62"/>
      <c r="F3" s="62"/>
      <c r="G3" s="62"/>
      <c r="H3" s="62"/>
    </row>
    <row r="4" spans="1:8" x14ac:dyDescent="0.2">
      <c r="A4" s="62"/>
      <c r="B4" s="62"/>
      <c r="C4" s="62"/>
      <c r="D4" s="62"/>
      <c r="E4" s="62"/>
      <c r="F4" s="62"/>
      <c r="G4" s="62"/>
      <c r="H4" s="62"/>
    </row>
    <row r="5" spans="1:8" x14ac:dyDescent="0.2">
      <c r="A5" s="62"/>
      <c r="B5" s="62"/>
      <c r="C5" s="62"/>
      <c r="D5" s="62"/>
      <c r="E5" s="62"/>
      <c r="F5" s="62"/>
      <c r="G5" s="62"/>
      <c r="H5" s="62"/>
    </row>
    <row r="6" spans="1:8" x14ac:dyDescent="0.2">
      <c r="A6" s="62"/>
      <c r="B6" s="62"/>
      <c r="C6" s="62"/>
      <c r="D6" s="62"/>
      <c r="E6" s="62"/>
      <c r="F6" s="62"/>
      <c r="G6" s="62"/>
      <c r="H6" s="62"/>
    </row>
    <row r="7" spans="1:8" x14ac:dyDescent="0.2">
      <c r="A7" s="63" t="s">
        <v>116</v>
      </c>
      <c r="B7" s="63" t="s">
        <v>76</v>
      </c>
      <c r="C7" s="63" t="s">
        <v>77</v>
      </c>
      <c r="D7" s="63" t="s">
        <v>78</v>
      </c>
      <c r="E7" s="63" t="s">
        <v>79</v>
      </c>
      <c r="F7" s="62"/>
      <c r="G7" s="62"/>
      <c r="H7" s="62"/>
    </row>
    <row r="8" spans="1:8" x14ac:dyDescent="0.2">
      <c r="A8" s="64" t="s">
        <v>81</v>
      </c>
      <c r="B8" s="65">
        <v>1000</v>
      </c>
      <c r="C8" s="65">
        <v>30</v>
      </c>
      <c r="D8" s="65">
        <v>15</v>
      </c>
      <c r="E8" s="66">
        <f>D8*C8*B8</f>
        <v>450000</v>
      </c>
      <c r="F8" s="62"/>
      <c r="G8" s="62"/>
      <c r="H8" s="62"/>
    </row>
    <row r="9" spans="1:8" x14ac:dyDescent="0.2">
      <c r="A9" s="64" t="s">
        <v>80</v>
      </c>
      <c r="B9" s="65">
        <v>12000</v>
      </c>
      <c r="C9" s="65">
        <v>1</v>
      </c>
      <c r="D9" s="65">
        <v>15</v>
      </c>
      <c r="E9" s="66">
        <f>D9*B9</f>
        <v>180000</v>
      </c>
      <c r="F9" s="62"/>
      <c r="G9" s="62"/>
      <c r="H9" s="62"/>
    </row>
    <row r="10" spans="1:8" x14ac:dyDescent="0.2">
      <c r="A10" s="64" t="s">
        <v>82</v>
      </c>
      <c r="B10" s="65">
        <v>500</v>
      </c>
      <c r="C10" s="65">
        <v>4</v>
      </c>
      <c r="D10" s="65">
        <v>7</v>
      </c>
      <c r="E10" s="66">
        <f>D10*B10*C10</f>
        <v>14000</v>
      </c>
      <c r="F10" s="62"/>
      <c r="G10" s="62"/>
      <c r="H10" s="62"/>
    </row>
    <row r="11" spans="1:8" x14ac:dyDescent="0.2">
      <c r="A11" s="64"/>
      <c r="B11" s="65"/>
      <c r="C11" s="65"/>
      <c r="D11" s="65"/>
      <c r="E11" s="66"/>
      <c r="F11" s="62"/>
      <c r="G11" s="62"/>
      <c r="H11" s="62"/>
    </row>
    <row r="12" spans="1:8" x14ac:dyDescent="0.2">
      <c r="A12" s="64" t="s">
        <v>83</v>
      </c>
      <c r="B12" s="65"/>
      <c r="C12" s="65"/>
      <c r="D12" s="65"/>
      <c r="E12" s="67">
        <f>E8+E9+E10</f>
        <v>644000</v>
      </c>
      <c r="F12" s="68" t="s">
        <v>109</v>
      </c>
      <c r="G12" s="62"/>
      <c r="H12" s="62"/>
    </row>
    <row r="13" spans="1:8" x14ac:dyDescent="0.2">
      <c r="A13" s="62"/>
      <c r="B13" s="62"/>
      <c r="C13" s="62"/>
      <c r="D13" s="62"/>
      <c r="E13" s="62"/>
      <c r="F13" s="62"/>
      <c r="G13" s="62"/>
      <c r="H13" s="62"/>
    </row>
    <row r="14" spans="1:8" x14ac:dyDescent="0.2">
      <c r="A14" s="62"/>
      <c r="B14" s="62"/>
      <c r="C14" s="62"/>
      <c r="D14" s="62"/>
      <c r="E14" s="62"/>
      <c r="F14" s="62"/>
      <c r="G14" s="62"/>
      <c r="H14" s="62"/>
    </row>
    <row r="15" spans="1:8" x14ac:dyDescent="0.2">
      <c r="A15" s="63" t="s">
        <v>112</v>
      </c>
      <c r="B15" s="63" t="s">
        <v>76</v>
      </c>
      <c r="C15" s="63" t="s">
        <v>77</v>
      </c>
      <c r="D15" s="63" t="s">
        <v>78</v>
      </c>
      <c r="E15" s="63" t="s">
        <v>79</v>
      </c>
      <c r="F15" s="62"/>
      <c r="G15" s="62"/>
      <c r="H15" s="62"/>
    </row>
    <row r="16" spans="1:8" x14ac:dyDescent="0.2">
      <c r="A16" s="39" t="s">
        <v>113</v>
      </c>
      <c r="B16" s="62"/>
      <c r="C16" s="65"/>
      <c r="D16" s="65"/>
      <c r="E16" s="69">
        <v>3950</v>
      </c>
      <c r="F16" s="62"/>
      <c r="G16" s="62"/>
      <c r="H16" s="62"/>
    </row>
    <row r="17" spans="1:8" x14ac:dyDescent="0.2">
      <c r="A17" s="39" t="s">
        <v>114</v>
      </c>
      <c r="B17" s="65"/>
      <c r="C17" s="65"/>
      <c r="D17" s="65"/>
      <c r="E17" s="69">
        <v>3100</v>
      </c>
      <c r="F17" s="62"/>
      <c r="G17" s="62"/>
      <c r="H17" s="62"/>
    </row>
    <row r="18" spans="1:8" x14ac:dyDescent="0.2">
      <c r="A18" s="39" t="s">
        <v>115</v>
      </c>
      <c r="B18" s="65"/>
      <c r="C18" s="65"/>
      <c r="D18" s="65"/>
      <c r="E18" s="69">
        <v>7200</v>
      </c>
      <c r="F18" s="62"/>
      <c r="G18" s="62"/>
      <c r="H18" s="62"/>
    </row>
    <row r="19" spans="1:8" x14ac:dyDescent="0.2">
      <c r="A19" s="64"/>
      <c r="B19" s="65"/>
      <c r="C19" s="65"/>
      <c r="D19" s="65"/>
      <c r="E19" s="66"/>
      <c r="F19" s="62"/>
      <c r="G19" s="62"/>
      <c r="H19" s="62"/>
    </row>
    <row r="20" spans="1:8" x14ac:dyDescent="0.2">
      <c r="A20" s="64" t="s">
        <v>83</v>
      </c>
      <c r="B20" s="65"/>
      <c r="C20" s="65"/>
      <c r="D20" s="65"/>
      <c r="E20" s="67">
        <f>E16+E17+E18</f>
        <v>14250</v>
      </c>
      <c r="F20" s="68" t="s">
        <v>110</v>
      </c>
      <c r="G20" s="62"/>
      <c r="H20" s="62"/>
    </row>
    <row r="21" spans="1:8" x14ac:dyDescent="0.2">
      <c r="A21" s="62"/>
      <c r="B21" s="62"/>
      <c r="C21" s="62"/>
      <c r="D21" s="62"/>
      <c r="F21" s="62"/>
      <c r="G21" s="62"/>
      <c r="H21" s="62"/>
    </row>
    <row r="22" spans="1:8" x14ac:dyDescent="0.2">
      <c r="A22" s="62"/>
      <c r="B22" s="62"/>
      <c r="C22" s="62"/>
      <c r="D22" s="62"/>
      <c r="E22" s="62"/>
      <c r="F22" s="62"/>
      <c r="G22" s="62"/>
      <c r="H22" s="62"/>
    </row>
    <row r="23" spans="1:8" x14ac:dyDescent="0.2">
      <c r="A23" s="62"/>
      <c r="B23" s="62"/>
      <c r="C23" s="62"/>
      <c r="D23" s="62"/>
      <c r="E23" s="62"/>
      <c r="F23" s="62"/>
      <c r="G23" s="62"/>
      <c r="H23" s="62"/>
    </row>
    <row r="24" spans="1:8" x14ac:dyDescent="0.2">
      <c r="A24" s="62"/>
      <c r="B24" s="62"/>
      <c r="C24" s="62"/>
      <c r="D24" s="62"/>
      <c r="E24" s="62"/>
      <c r="F24" s="62"/>
      <c r="G24" s="62"/>
      <c r="H24" s="6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>Regionales Informatikzentrum RIZ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Arbeiter Lilian</dc:creator>
  <cp:lastModifiedBy>pascal.werle@schule-maur.ch</cp:lastModifiedBy>
  <dcterms:created xsi:type="dcterms:W3CDTF">2020-04-01T08:24:52Z</dcterms:created>
  <dcterms:modified xsi:type="dcterms:W3CDTF">2020-10-16T08:38:36Z</dcterms:modified>
</cp:coreProperties>
</file>